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C:\Users\Engenharia\Downloads\"/>
    </mc:Choice>
  </mc:AlternateContent>
  <xr:revisionPtr revIDLastSave="0" documentId="13_ncr:1_{F9852A1A-A5E0-45B5-947F-5A01C301E273}" xr6:coauthVersionLast="45" xr6:coauthVersionMax="45" xr10:uidLastSave="{00000000-0000-0000-0000-000000000000}"/>
  <bookViews>
    <workbookView xWindow="-120" yWindow="-120" windowWidth="20640" windowHeight="11160" tabRatio="706" xr2:uid="{00000000-000D-0000-FFFF-FFFF00000000}"/>
  </bookViews>
  <sheets>
    <sheet name="CRONOGRAMA-R02" sheetId="19" r:id="rId1"/>
  </sheets>
  <definedNames>
    <definedName name="_xlnm.Print_Area" localSheetId="0">'CRONOGRAMA-R02'!$A$1:$K$40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3" i="19" l="1"/>
  <c r="D13" i="19" l="1"/>
  <c r="C13" i="19"/>
  <c r="G25" i="19" l="1"/>
  <c r="D25" i="19"/>
  <c r="H25" i="19"/>
  <c r="F25" i="19"/>
  <c r="E25" i="19"/>
  <c r="E19" i="19"/>
  <c r="D19" i="19"/>
  <c r="F19" i="19"/>
  <c r="G19" i="19"/>
  <c r="H19" i="19"/>
  <c r="E28" i="19" l="1"/>
  <c r="D28" i="19"/>
  <c r="G28" i="19"/>
  <c r="H28" i="19"/>
  <c r="F28" i="19"/>
  <c r="E22" i="19" l="1"/>
  <c r="D22" i="19"/>
  <c r="G22" i="19"/>
  <c r="G34" i="19" s="1"/>
  <c r="H22" i="19"/>
  <c r="H34" i="19" s="1"/>
  <c r="E16" i="19" l="1"/>
  <c r="E34" i="19" s="1"/>
  <c r="D16" i="19"/>
  <c r="F16" i="19"/>
  <c r="C28" i="19"/>
  <c r="C16" i="19" l="1"/>
  <c r="C25" i="19"/>
  <c r="C22" i="19"/>
  <c r="C19" i="19" l="1"/>
  <c r="F13" i="19" l="1"/>
  <c r="F34" i="19" s="1"/>
  <c r="C35" i="19"/>
  <c r="J31" i="19"/>
  <c r="K25" i="19" l="1"/>
  <c r="K16" i="19"/>
  <c r="K28" i="19"/>
  <c r="K19" i="19"/>
  <c r="K22" i="19"/>
  <c r="C33" i="19"/>
  <c r="D35" i="19"/>
  <c r="K13" i="19"/>
  <c r="E35" i="19" l="1"/>
  <c r="D33" i="19"/>
  <c r="F35" i="19" l="1"/>
  <c r="G35" i="19" s="1"/>
  <c r="H35" i="19" s="1"/>
  <c r="F33" i="19"/>
  <c r="G33" i="19" s="1"/>
  <c r="H33" i="19" s="1"/>
</calcChain>
</file>

<file path=xl/sharedStrings.xml><?xml version="1.0" encoding="utf-8"?>
<sst xmlns="http://schemas.openxmlformats.org/spreadsheetml/2006/main" count="40" uniqueCount="36">
  <si>
    <t>ITEM</t>
  </si>
  <si>
    <t>%</t>
  </si>
  <si>
    <t>03</t>
  </si>
  <si>
    <t>02</t>
  </si>
  <si>
    <t>01</t>
  </si>
  <si>
    <t>R$</t>
  </si>
  <si>
    <t>Valores</t>
  </si>
  <si>
    <t>Prazo de Execução ( em dias)</t>
  </si>
  <si>
    <t>DESCRIÇÃO</t>
  </si>
  <si>
    <t>B.D.I.</t>
  </si>
  <si>
    <t xml:space="preserve">           CRONOGRAMA</t>
  </si>
  <si>
    <t>-</t>
  </si>
  <si>
    <t>Josemar Machado Fernandes</t>
  </si>
  <si>
    <t>04</t>
  </si>
  <si>
    <t>05</t>
  </si>
  <si>
    <t>06</t>
  </si>
  <si>
    <t>VALOR TOTAL (R$)</t>
  </si>
  <si>
    <t>CUSTO TOTAL (R$)</t>
  </si>
  <si>
    <t>CUSTO TOTAL ACUMULADO (R$)</t>
  </si>
  <si>
    <t>AVANÇO DA OBRA</t>
  </si>
  <si>
    <t>AVANÇO DA OBRA ACUMULADO</t>
  </si>
  <si>
    <t>(COM DESONERAÇÃO)</t>
  </si>
  <si>
    <t>REF. DE PREÇOS:                                                                            IOPES</t>
  </si>
  <si>
    <t>PLANEJAMENTO E PROCESSO LICITATÓRIO</t>
  </si>
  <si>
    <t>LOCAL:  NITERÓI, ATÍLIO VIVÁCQUA-ES</t>
  </si>
  <si>
    <t>OBRA/SERVIÇO: REFORMA PRAÇA PHILOCLETO ALVES DE ARAUJO</t>
  </si>
  <si>
    <t>SERVIÇOS PRELIMINARES</t>
  </si>
  <si>
    <t>MOVIMENTO DE TERRAS</t>
  </si>
  <si>
    <t>PAVIMENTAÇÃO</t>
  </si>
  <si>
    <t>PALCO</t>
  </si>
  <si>
    <t>DRENAGEM</t>
  </si>
  <si>
    <t>LAGO ARTIFICIAL/PONTE</t>
  </si>
  <si>
    <t>_________________________________________</t>
  </si>
  <si>
    <t>Lucas Rodrigues Ramos</t>
  </si>
  <si>
    <t>CREA ES-025761/D</t>
  </si>
  <si>
    <t>Prefeito Municipal em Exercício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</si>
</sst>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5" formatCode="_(* #,##0.00_);_(* \(#,##0.00\);_(* \-??_);_(@_)"/>
    <numFmt numFmtId="166" formatCode="_(&quot;R$&quot;* #,##0.00_);_(&quot;R$&quot;* \(#,##0.00\);_(&quot;R$&quot;* &quot;-&quot;??_);_(@_)"/>
    <numFmt numFmtId="167" formatCode="0.0%"/>
    <numFmt numFmtId="168" formatCode="_(* #,##0.00_);_(* \(#,##0.00\);_(* &quot;-&quot;??_);_(@_)"/>
    <numFmt numFmtId="169" formatCode="[$-F800]dddd\,\ mmmm\ dd\,\ yyyy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4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0" tint="-0.249977111117893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double">
        <color indexed="8"/>
      </left>
      <right/>
      <top/>
      <bottom style="medium">
        <color indexed="8"/>
      </bottom>
      <diagonal/>
    </border>
    <border>
      <left style="double">
        <color indexed="8"/>
      </left>
      <right style="double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/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double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8"/>
      </left>
      <right style="medium">
        <color indexed="64"/>
      </right>
      <top style="thin">
        <color indexed="64"/>
      </top>
      <bottom/>
      <diagonal/>
    </border>
    <border>
      <left style="double">
        <color indexed="8"/>
      </left>
      <right style="medium">
        <color indexed="64"/>
      </right>
      <top/>
      <bottom/>
      <diagonal/>
    </border>
    <border>
      <left style="double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8"/>
      </right>
      <top/>
      <bottom/>
      <diagonal/>
    </border>
    <border>
      <left style="medium">
        <color indexed="64"/>
      </left>
      <right style="double">
        <color indexed="8"/>
      </right>
      <top/>
      <bottom style="thin">
        <color indexed="64"/>
      </bottom>
      <diagonal/>
    </border>
    <border>
      <left style="medium">
        <color indexed="64"/>
      </left>
      <right style="double">
        <color indexed="8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128">
    <xf numFmtId="0" fontId="0" fillId="0" borderId="0" xfId="0"/>
    <xf numFmtId="0" fontId="2" fillId="0" borderId="0" xfId="2"/>
    <xf numFmtId="165" fontId="4" fillId="0" borderId="12" xfId="1" applyNumberFormat="1" applyFont="1" applyBorder="1" applyAlignment="1">
      <alignment horizontal="center" vertical="center"/>
    </xf>
    <xf numFmtId="4" fontId="4" fillId="0" borderId="18" xfId="3" applyNumberFormat="1" applyFont="1" applyBorder="1" applyAlignment="1">
      <alignment horizontal="center" vertical="center"/>
    </xf>
    <xf numFmtId="167" fontId="4" fillId="0" borderId="19" xfId="4" applyNumberFormat="1" applyFont="1" applyBorder="1" applyAlignment="1">
      <alignment horizontal="right" vertical="center"/>
    </xf>
    <xf numFmtId="10" fontId="4" fillId="0" borderId="11" xfId="4" applyNumberFormat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>
      <alignment horizontal="center" vertical="center"/>
    </xf>
    <xf numFmtId="4" fontId="4" fillId="0" borderId="2" xfId="3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>
      <alignment horizontal="center"/>
    </xf>
    <xf numFmtId="0" fontId="3" fillId="3" borderId="25" xfId="1" applyFont="1" applyFill="1" applyBorder="1" applyAlignment="1">
      <alignment horizontal="center"/>
    </xf>
    <xf numFmtId="0" fontId="3" fillId="2" borderId="28" xfId="1" applyFont="1" applyFill="1" applyBorder="1" applyAlignment="1">
      <alignment horizontal="center"/>
    </xf>
    <xf numFmtId="0" fontId="3" fillId="2" borderId="29" xfId="1" applyFont="1" applyFill="1" applyBorder="1" applyAlignment="1">
      <alignment horizontal="center"/>
    </xf>
    <xf numFmtId="0" fontId="3" fillId="2" borderId="30" xfId="1" applyFont="1" applyFill="1" applyBorder="1" applyAlignment="1">
      <alignment horizontal="center"/>
    </xf>
    <xf numFmtId="0" fontId="3" fillId="2" borderId="31" xfId="1" applyFont="1" applyFill="1" applyBorder="1" applyAlignment="1">
      <alignment horizontal="center"/>
    </xf>
    <xf numFmtId="0" fontId="4" fillId="2" borderId="8" xfId="1" applyFont="1" applyFill="1" applyBorder="1"/>
    <xf numFmtId="0" fontId="4" fillId="2" borderId="0" xfId="1" applyFont="1" applyFill="1" applyBorder="1"/>
    <xf numFmtId="0" fontId="4" fillId="2" borderId="0" xfId="1" applyFont="1" applyFill="1" applyBorder="1" applyAlignment="1">
      <alignment horizontal="center"/>
    </xf>
    <xf numFmtId="0" fontId="3" fillId="2" borderId="0" xfId="1" applyFont="1" applyFill="1" applyBorder="1"/>
    <xf numFmtId="0" fontId="3" fillId="2" borderId="7" xfId="1" applyFont="1" applyFill="1" applyBorder="1" applyAlignment="1">
      <alignment horizontal="left"/>
    </xf>
    <xf numFmtId="4" fontId="5" fillId="0" borderId="13" xfId="2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3" xfId="2" applyFont="1" applyBorder="1" applyAlignment="1">
      <alignment horizontal="center"/>
    </xf>
    <xf numFmtId="10" fontId="4" fillId="0" borderId="13" xfId="2" applyNumberFormat="1" applyFont="1" applyBorder="1" applyAlignment="1">
      <alignment horizontal="center"/>
    </xf>
    <xf numFmtId="49" fontId="4" fillId="0" borderId="3" xfId="2" applyNumberFormat="1" applyFont="1" applyBorder="1" applyAlignment="1">
      <alignment horizontal="center"/>
    </xf>
    <xf numFmtId="10" fontId="4" fillId="0" borderId="10" xfId="3" applyNumberFormat="1" applyFont="1" applyFill="1" applyBorder="1" applyAlignment="1" applyProtection="1">
      <alignment horizontal="center" vertical="center"/>
    </xf>
    <xf numFmtId="10" fontId="4" fillId="0" borderId="45" xfId="3" applyNumberFormat="1" applyFont="1" applyFill="1" applyBorder="1" applyAlignment="1" applyProtection="1">
      <alignment horizontal="center" vertical="center"/>
    </xf>
    <xf numFmtId="4" fontId="3" fillId="0" borderId="46" xfId="3" applyNumberFormat="1" applyFont="1" applyFill="1" applyBorder="1" applyAlignment="1" applyProtection="1">
      <alignment horizontal="center" vertical="center"/>
    </xf>
    <xf numFmtId="10" fontId="4" fillId="0" borderId="53" xfId="3" applyNumberFormat="1" applyFont="1" applyFill="1" applyBorder="1" applyAlignment="1" applyProtection="1">
      <alignment horizontal="center" vertical="center"/>
    </xf>
    <xf numFmtId="10" fontId="3" fillId="0" borderId="14" xfId="3" applyNumberFormat="1" applyFont="1" applyFill="1" applyBorder="1" applyAlignment="1" applyProtection="1">
      <alignment horizontal="center" vertical="center"/>
    </xf>
    <xf numFmtId="4" fontId="3" fillId="0" borderId="1" xfId="3" applyNumberFormat="1" applyFont="1" applyFill="1" applyBorder="1" applyAlignment="1" applyProtection="1">
      <alignment horizontal="center" vertical="center"/>
    </xf>
    <xf numFmtId="167" fontId="4" fillId="0" borderId="15" xfId="4" applyNumberFormat="1" applyFont="1" applyBorder="1" applyAlignment="1">
      <alignment horizontal="right" vertical="center"/>
    </xf>
    <xf numFmtId="4" fontId="4" fillId="0" borderId="53" xfId="3" applyNumberFormat="1" applyFont="1" applyFill="1" applyBorder="1" applyAlignment="1" applyProtection="1">
      <alignment horizontal="center" vertical="center"/>
    </xf>
    <xf numFmtId="4" fontId="4" fillId="0" borderId="14" xfId="3" applyNumberFormat="1" applyFont="1" applyFill="1" applyBorder="1" applyAlignment="1" applyProtection="1">
      <alignment horizontal="center" vertical="center"/>
    </xf>
    <xf numFmtId="4" fontId="3" fillId="0" borderId="55" xfId="3" applyNumberFormat="1" applyFont="1" applyBorder="1" applyAlignment="1">
      <alignment horizontal="center" vertical="center"/>
    </xf>
    <xf numFmtId="4" fontId="3" fillId="0" borderId="56" xfId="1" applyNumberFormat="1" applyFont="1" applyBorder="1" applyAlignment="1"/>
    <xf numFmtId="0" fontId="4" fillId="0" borderId="16" xfId="1" applyFont="1" applyBorder="1"/>
    <xf numFmtId="0" fontId="3" fillId="0" borderId="11" xfId="1" applyFont="1" applyBorder="1" applyAlignment="1">
      <alignment horizontal="left"/>
    </xf>
    <xf numFmtId="0" fontId="3" fillId="0" borderId="12" xfId="1" applyFont="1" applyBorder="1" applyAlignment="1">
      <alignment horizontal="left"/>
    </xf>
    <xf numFmtId="165" fontId="4" fillId="0" borderId="9" xfId="1" applyNumberFormat="1" applyFont="1" applyBorder="1" applyAlignment="1"/>
    <xf numFmtId="165" fontId="4" fillId="0" borderId="0" xfId="1" applyNumberFormat="1" applyFont="1" applyBorder="1" applyAlignment="1"/>
    <xf numFmtId="0" fontId="3" fillId="2" borderId="0" xfId="1" applyFont="1" applyFill="1" applyBorder="1" applyAlignment="1">
      <alignment vertical="center" wrapText="1"/>
    </xf>
    <xf numFmtId="0" fontId="3" fillId="2" borderId="12" xfId="1" applyFont="1" applyFill="1" applyBorder="1" applyAlignment="1">
      <alignment vertical="top" wrapText="1"/>
    </xf>
    <xf numFmtId="165" fontId="4" fillId="0" borderId="0" xfId="1" applyNumberFormat="1" applyFont="1" applyBorder="1" applyAlignment="1">
      <alignment horizontal="center" vertical="center"/>
    </xf>
    <xf numFmtId="4" fontId="3" fillId="0" borderId="0" xfId="1" applyNumberFormat="1" applyFont="1" applyBorder="1" applyAlignment="1"/>
    <xf numFmtId="0" fontId="4" fillId="0" borderId="8" xfId="1" applyFont="1" applyBorder="1"/>
    <xf numFmtId="0" fontId="3" fillId="2" borderId="0" xfId="1" applyFont="1" applyFill="1" applyBorder="1" applyAlignment="1">
      <alignment vertical="top" wrapText="1"/>
    </xf>
    <xf numFmtId="165" fontId="4" fillId="0" borderId="2" xfId="1" applyNumberFormat="1" applyFont="1" applyBorder="1" applyAlignment="1">
      <alignment horizontal="center"/>
    </xf>
    <xf numFmtId="165" fontId="4" fillId="0" borderId="9" xfId="1" applyNumberFormat="1" applyFont="1" applyBorder="1" applyAlignment="1">
      <alignment horizontal="center"/>
    </xf>
    <xf numFmtId="165" fontId="4" fillId="0" borderId="7" xfId="1" applyNumberFormat="1" applyFont="1" applyBorder="1" applyAlignment="1">
      <alignment horizontal="center"/>
    </xf>
    <xf numFmtId="165" fontId="4" fillId="0" borderId="0" xfId="1" applyNumberFormat="1" applyFont="1" applyBorder="1" applyAlignment="1">
      <alignment horizontal="center"/>
    </xf>
    <xf numFmtId="0" fontId="3" fillId="2" borderId="7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top" wrapText="1"/>
    </xf>
    <xf numFmtId="0" fontId="3" fillId="2" borderId="12" xfId="1" applyFont="1" applyFill="1" applyBorder="1" applyAlignment="1">
      <alignment horizontal="center" vertical="top" wrapText="1"/>
    </xf>
    <xf numFmtId="165" fontId="4" fillId="0" borderId="3" xfId="1" applyNumberFormat="1" applyFont="1" applyBorder="1" applyAlignment="1">
      <alignment horizontal="center"/>
    </xf>
    <xf numFmtId="165" fontId="4" fillId="0" borderId="8" xfId="1" applyNumberFormat="1" applyFont="1" applyBorder="1" applyAlignment="1">
      <alignment horizontal="center"/>
    </xf>
    <xf numFmtId="0" fontId="3" fillId="2" borderId="8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top" wrapText="1"/>
    </xf>
    <xf numFmtId="49" fontId="3" fillId="0" borderId="59" xfId="1" applyNumberFormat="1" applyFont="1" applyFill="1" applyBorder="1" applyAlignment="1">
      <alignment horizontal="center" vertical="center"/>
    </xf>
    <xf numFmtId="49" fontId="3" fillId="0" borderId="57" xfId="1" applyNumberFormat="1" applyFont="1" applyFill="1" applyBorder="1" applyAlignment="1">
      <alignment horizontal="center" vertical="center"/>
    </xf>
    <xf numFmtId="49" fontId="3" fillId="0" borderId="58" xfId="1" applyNumberFormat="1" applyFont="1" applyFill="1" applyBorder="1" applyAlignment="1">
      <alignment horizontal="center" vertical="center"/>
    </xf>
    <xf numFmtId="49" fontId="3" fillId="0" borderId="21" xfId="1" applyNumberFormat="1" applyFont="1" applyFill="1" applyBorder="1" applyAlignment="1">
      <alignment horizontal="left" vertical="center" wrapText="1"/>
    </xf>
    <xf numFmtId="4" fontId="3" fillId="0" borderId="23" xfId="3" applyNumberFormat="1" applyFont="1" applyBorder="1" applyAlignment="1">
      <alignment horizontal="center" vertical="center"/>
    </xf>
    <xf numFmtId="4" fontId="3" fillId="0" borderId="22" xfId="3" applyNumberFormat="1" applyFont="1" applyBorder="1" applyAlignment="1">
      <alignment horizontal="center" vertical="center"/>
    </xf>
    <xf numFmtId="4" fontId="3" fillId="0" borderId="20" xfId="3" applyNumberFormat="1" applyFont="1" applyBorder="1" applyAlignment="1">
      <alignment horizontal="center" vertical="center"/>
    </xf>
    <xf numFmtId="10" fontId="4" fillId="0" borderId="39" xfId="4" applyNumberFormat="1" applyFont="1" applyFill="1" applyBorder="1" applyAlignment="1" applyProtection="1">
      <alignment horizontal="center" vertical="center"/>
    </xf>
    <xf numFmtId="10" fontId="4" fillId="0" borderId="40" xfId="4" applyNumberFormat="1" applyFont="1" applyFill="1" applyBorder="1" applyAlignment="1" applyProtection="1">
      <alignment horizontal="center" vertical="center"/>
    </xf>
    <xf numFmtId="10" fontId="4" fillId="0" borderId="17" xfId="4" applyNumberFormat="1" applyFont="1" applyFill="1" applyBorder="1" applyAlignment="1" applyProtection="1">
      <alignment horizontal="center" vertical="center"/>
    </xf>
    <xf numFmtId="0" fontId="3" fillId="0" borderId="2" xfId="1" applyFont="1" applyBorder="1" applyAlignment="1">
      <alignment horizontal="left"/>
    </xf>
    <xf numFmtId="0" fontId="3" fillId="0" borderId="50" xfId="1" applyFont="1" applyBorder="1" applyAlignment="1">
      <alignment horizontal="left"/>
    </xf>
    <xf numFmtId="0" fontId="3" fillId="0" borderId="51" xfId="1" applyFont="1" applyBorder="1" applyAlignment="1">
      <alignment horizontal="left"/>
    </xf>
    <xf numFmtId="0" fontId="3" fillId="0" borderId="52" xfId="1" applyFont="1" applyBorder="1" applyAlignment="1">
      <alignment horizontal="left"/>
    </xf>
    <xf numFmtId="0" fontId="3" fillId="0" borderId="44" xfId="1" applyFont="1" applyBorder="1" applyAlignment="1">
      <alignment horizontal="left"/>
    </xf>
    <xf numFmtId="0" fontId="3" fillId="0" borderId="54" xfId="1" applyFont="1" applyBorder="1" applyAlignment="1">
      <alignment horizontal="left"/>
    </xf>
    <xf numFmtId="169" fontId="4" fillId="0" borderId="2" xfId="1" applyNumberFormat="1" applyFont="1" applyBorder="1" applyAlignment="1">
      <alignment horizontal="left"/>
    </xf>
    <xf numFmtId="169" fontId="4" fillId="0" borderId="3" xfId="1" applyNumberFormat="1" applyFont="1" applyBorder="1" applyAlignment="1">
      <alignment horizontal="left"/>
    </xf>
    <xf numFmtId="14" fontId="3" fillId="0" borderId="7" xfId="1" applyNumberFormat="1" applyFont="1" applyBorder="1" applyAlignment="1">
      <alignment horizontal="center" vertical="center"/>
    </xf>
    <xf numFmtId="14" fontId="3" fillId="0" borderId="8" xfId="1" applyNumberFormat="1" applyFont="1" applyBorder="1" applyAlignment="1">
      <alignment horizontal="center" vertical="center"/>
    </xf>
    <xf numFmtId="14" fontId="3" fillId="0" borderId="11" xfId="1" applyNumberFormat="1" applyFont="1" applyBorder="1" applyAlignment="1">
      <alignment horizontal="center" vertical="center"/>
    </xf>
    <xf numFmtId="14" fontId="3" fillId="0" borderId="13" xfId="1" applyNumberFormat="1" applyFont="1" applyBorder="1" applyAlignment="1">
      <alignment horizontal="center" vertical="center"/>
    </xf>
    <xf numFmtId="49" fontId="3" fillId="3" borderId="4" xfId="1" applyNumberFormat="1" applyFont="1" applyFill="1" applyBorder="1" applyAlignment="1">
      <alignment horizontal="right" vertical="center"/>
    </xf>
    <xf numFmtId="49" fontId="3" fillId="3" borderId="5" xfId="1" applyNumberFormat="1" applyFont="1" applyFill="1" applyBorder="1" applyAlignment="1">
      <alignment horizontal="right" vertical="center"/>
    </xf>
    <xf numFmtId="49" fontId="3" fillId="3" borderId="6" xfId="1" applyNumberFormat="1" applyFont="1" applyFill="1" applyBorder="1" applyAlignment="1">
      <alignment horizontal="right" vertical="center"/>
    </xf>
    <xf numFmtId="4" fontId="3" fillId="4" borderId="4" xfId="3" applyNumberFormat="1" applyFont="1" applyFill="1" applyBorder="1" applyAlignment="1" applyProtection="1">
      <alignment horizontal="center" vertical="center"/>
    </xf>
    <xf numFmtId="4" fontId="3" fillId="4" borderId="6" xfId="3" applyNumberFormat="1" applyFont="1" applyFill="1" applyBorder="1" applyAlignment="1" applyProtection="1">
      <alignment horizontal="center" vertical="center"/>
    </xf>
    <xf numFmtId="49" fontId="3" fillId="0" borderId="47" xfId="1" applyNumberFormat="1" applyFont="1" applyFill="1" applyBorder="1" applyAlignment="1">
      <alignment horizontal="left" vertical="center" wrapText="1"/>
    </xf>
    <xf numFmtId="49" fontId="3" fillId="0" borderId="48" xfId="1" applyNumberFormat="1" applyFont="1" applyFill="1" applyBorder="1" applyAlignment="1">
      <alignment horizontal="left" vertical="center" wrapText="1"/>
    </xf>
    <xf numFmtId="49" fontId="3" fillId="0" borderId="49" xfId="1" applyNumberFormat="1" applyFont="1" applyFill="1" applyBorder="1" applyAlignment="1">
      <alignment horizontal="left" vertical="center" wrapText="1"/>
    </xf>
    <xf numFmtId="4" fontId="3" fillId="0" borderId="41" xfId="3" applyNumberFormat="1" applyFont="1" applyBorder="1" applyAlignment="1">
      <alignment horizontal="center" vertical="center"/>
    </xf>
    <xf numFmtId="4" fontId="3" fillId="0" borderId="42" xfId="3" applyNumberFormat="1" applyFont="1" applyBorder="1" applyAlignment="1">
      <alignment horizontal="center" vertical="center"/>
    </xf>
    <xf numFmtId="4" fontId="3" fillId="0" borderId="43" xfId="3" applyNumberFormat="1" applyFont="1" applyBorder="1" applyAlignment="1">
      <alignment horizontal="center" vertical="center"/>
    </xf>
    <xf numFmtId="0" fontId="3" fillId="3" borderId="27" xfId="1" applyFont="1" applyFill="1" applyBorder="1" applyAlignment="1">
      <alignment horizontal="center" vertical="center"/>
    </xf>
    <xf numFmtId="0" fontId="3" fillId="3" borderId="26" xfId="1" applyFont="1" applyFill="1" applyBorder="1" applyAlignment="1">
      <alignment horizontal="center" vertical="center"/>
    </xf>
    <xf numFmtId="4" fontId="3" fillId="0" borderId="41" xfId="3" applyNumberFormat="1" applyFont="1" applyFill="1" applyBorder="1" applyAlignment="1">
      <alignment horizontal="center" vertical="center"/>
    </xf>
    <xf numFmtId="4" fontId="3" fillId="0" borderId="42" xfId="3" applyNumberFormat="1" applyFont="1" applyFill="1" applyBorder="1" applyAlignment="1">
      <alignment horizontal="center" vertical="center"/>
    </xf>
    <xf numFmtId="4" fontId="3" fillId="0" borderId="43" xfId="3" applyNumberFormat="1" applyFont="1" applyFill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4" fillId="0" borderId="2" xfId="2" applyFont="1" applyBorder="1" applyAlignment="1">
      <alignment horizontal="center"/>
    </xf>
    <xf numFmtId="0" fontId="4" fillId="0" borderId="3" xfId="2" applyFont="1" applyBorder="1" applyAlignment="1">
      <alignment horizontal="center"/>
    </xf>
    <xf numFmtId="0" fontId="4" fillId="0" borderId="7" xfId="2" applyFont="1" applyBorder="1" applyAlignment="1">
      <alignment horizontal="center"/>
    </xf>
    <xf numFmtId="0" fontId="4" fillId="0" borderId="8" xfId="2" applyFont="1" applyBorder="1" applyAlignment="1">
      <alignment horizontal="center"/>
    </xf>
    <xf numFmtId="0" fontId="4" fillId="0" borderId="11" xfId="2" applyFont="1" applyBorder="1" applyAlignment="1">
      <alignment horizontal="center"/>
    </xf>
    <xf numFmtId="0" fontId="4" fillId="0" borderId="13" xfId="2" applyFont="1" applyBorder="1" applyAlignment="1">
      <alignment horizontal="center"/>
    </xf>
    <xf numFmtId="0" fontId="4" fillId="0" borderId="7" xfId="2" applyFont="1" applyBorder="1" applyAlignment="1">
      <alignment horizontal="left" vertical="top"/>
    </xf>
    <xf numFmtId="0" fontId="4" fillId="0" borderId="0" xfId="2" applyFont="1" applyBorder="1" applyAlignment="1">
      <alignment horizontal="left" vertical="top"/>
    </xf>
    <xf numFmtId="0" fontId="4" fillId="0" borderId="11" xfId="2" applyFont="1" applyBorder="1" applyAlignment="1">
      <alignment horizontal="left" vertical="top"/>
    </xf>
    <xf numFmtId="0" fontId="4" fillId="0" borderId="12" xfId="2" applyFont="1" applyBorder="1" applyAlignment="1">
      <alignment horizontal="left" vertical="top"/>
    </xf>
    <xf numFmtId="0" fontId="3" fillId="2" borderId="38" xfId="1" applyFont="1" applyFill="1" applyBorder="1" applyAlignment="1">
      <alignment horizontal="center" vertical="center"/>
    </xf>
    <xf numFmtId="0" fontId="3" fillId="2" borderId="33" xfId="1" applyFont="1" applyFill="1" applyBorder="1" applyAlignment="1">
      <alignment horizontal="center" vertical="center"/>
    </xf>
    <xf numFmtId="0" fontId="3" fillId="2" borderId="37" xfId="1" applyFont="1" applyFill="1" applyBorder="1" applyAlignment="1">
      <alignment horizontal="center" vertical="center"/>
    </xf>
    <xf numFmtId="0" fontId="3" fillId="2" borderId="32" xfId="1" applyFont="1" applyFill="1" applyBorder="1" applyAlignment="1">
      <alignment horizontal="center" vertical="center"/>
    </xf>
    <xf numFmtId="0" fontId="3" fillId="2" borderId="36" xfId="1" applyFont="1" applyFill="1" applyBorder="1" applyAlignment="1">
      <alignment horizontal="center"/>
    </xf>
    <xf numFmtId="0" fontId="3" fillId="2" borderId="35" xfId="1" applyFont="1" applyFill="1" applyBorder="1" applyAlignment="1">
      <alignment horizontal="center"/>
    </xf>
    <xf numFmtId="0" fontId="3" fillId="2" borderId="34" xfId="1" applyFont="1" applyFill="1" applyBorder="1" applyAlignment="1">
      <alignment horizontal="center"/>
    </xf>
    <xf numFmtId="0" fontId="4" fillId="0" borderId="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top" wrapText="1"/>
    </xf>
    <xf numFmtId="0" fontId="4" fillId="0" borderId="8" xfId="2" applyFont="1" applyBorder="1" applyAlignment="1">
      <alignment horizontal="center" vertical="top" wrapText="1"/>
    </xf>
    <xf numFmtId="0" fontId="4" fillId="0" borderId="11" xfId="2" applyFont="1" applyBorder="1" applyAlignment="1">
      <alignment horizontal="center" vertical="top" wrapText="1"/>
    </xf>
    <xf numFmtId="0" fontId="4" fillId="0" borderId="13" xfId="2" applyFont="1" applyBorder="1" applyAlignment="1">
      <alignment horizontal="center" vertical="top" wrapText="1"/>
    </xf>
    <xf numFmtId="0" fontId="4" fillId="0" borderId="2" xfId="2" applyFont="1" applyBorder="1" applyAlignment="1">
      <alignment horizontal="left" vertical="top" wrapText="1"/>
    </xf>
    <xf numFmtId="0" fontId="4" fillId="0" borderId="9" xfId="2" applyFont="1" applyBorder="1" applyAlignment="1">
      <alignment horizontal="left" vertical="top" wrapText="1"/>
    </xf>
    <xf numFmtId="0" fontId="4" fillId="0" borderId="7" xfId="2" applyFont="1" applyBorder="1" applyAlignment="1">
      <alignment horizontal="left" vertical="top" wrapText="1"/>
    </xf>
    <xf numFmtId="0" fontId="4" fillId="0" borderId="0" xfId="2" applyFont="1" applyBorder="1" applyAlignment="1">
      <alignment horizontal="left" vertical="top" wrapText="1"/>
    </xf>
  </cellXfs>
  <cellStyles count="6">
    <cellStyle name="Moeda 2" xfId="3" xr:uid="{00000000-0005-0000-0000-000000000000}"/>
    <cellStyle name="Normal" xfId="0" builtinId="0"/>
    <cellStyle name="Normal 2" xfId="1" xr:uid="{00000000-0005-0000-0000-000002000000}"/>
    <cellStyle name="Normal 3" xfId="2" xr:uid="{00000000-0005-0000-0000-000003000000}"/>
    <cellStyle name="Porcentagem 2" xfId="4" xr:uid="{00000000-0005-0000-0000-000005000000}"/>
    <cellStyle name="Separador de milhares 2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29492</xdr:rowOff>
    </xdr:from>
    <xdr:to>
      <xdr:col>1</xdr:col>
      <xdr:colOff>1895475</xdr:colOff>
      <xdr:row>4</xdr:row>
      <xdr:rowOff>90550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4B4EB28-656B-4E42-9EC6-676547476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277142"/>
          <a:ext cx="2085975" cy="6230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40"/>
  <sheetViews>
    <sheetView tabSelected="1" zoomScale="80" zoomScaleNormal="80" workbookViewId="0">
      <selection activeCell="M1" sqref="M1:O1048576"/>
    </sheetView>
  </sheetViews>
  <sheetFormatPr defaultColWidth="9.140625" defaultRowHeight="12.75" x14ac:dyDescent="0.2"/>
  <cols>
    <col min="1" max="1" width="4.85546875" style="1" customWidth="1"/>
    <col min="2" max="2" width="38" style="1" customWidth="1"/>
    <col min="3" max="9" width="15.7109375" style="1" customWidth="1"/>
    <col min="10" max="10" width="11.5703125" style="1" bestFit="1" customWidth="1"/>
    <col min="11" max="11" width="9.7109375" style="1" bestFit="1" customWidth="1"/>
    <col min="12" max="16384" width="9.140625" style="1"/>
  </cols>
  <sheetData>
    <row r="1" spans="1:13" ht="19.5" customHeight="1" thickBot="1" x14ac:dyDescent="0.25">
      <c r="A1" s="96" t="s">
        <v>10</v>
      </c>
      <c r="B1" s="97"/>
      <c r="C1" s="97"/>
      <c r="D1" s="97"/>
      <c r="E1" s="97"/>
      <c r="F1" s="97"/>
      <c r="G1" s="97"/>
      <c r="H1" s="97"/>
      <c r="I1" s="97"/>
      <c r="J1" s="97"/>
      <c r="K1" s="98"/>
    </row>
    <row r="2" spans="1:13" ht="13.5" customHeight="1" x14ac:dyDescent="0.2">
      <c r="A2" s="99"/>
      <c r="B2" s="100"/>
      <c r="C2" s="124" t="s">
        <v>25</v>
      </c>
      <c r="D2" s="125"/>
      <c r="E2" s="125"/>
      <c r="F2" s="125"/>
      <c r="G2" s="125"/>
      <c r="H2" s="125"/>
      <c r="I2" s="116" t="s">
        <v>22</v>
      </c>
      <c r="J2" s="117"/>
      <c r="K2" s="21" t="s">
        <v>9</v>
      </c>
    </row>
    <row r="3" spans="1:13" ht="15.75" customHeight="1" thickBot="1" x14ac:dyDescent="0.25">
      <c r="A3" s="101"/>
      <c r="B3" s="102"/>
      <c r="C3" s="126"/>
      <c r="D3" s="127"/>
      <c r="E3" s="127"/>
      <c r="F3" s="127"/>
      <c r="G3" s="127"/>
      <c r="H3" s="127"/>
      <c r="I3" s="118"/>
      <c r="J3" s="119"/>
      <c r="K3" s="22">
        <v>0.309</v>
      </c>
    </row>
    <row r="4" spans="1:13" ht="15" customHeight="1" x14ac:dyDescent="0.2">
      <c r="A4" s="101"/>
      <c r="B4" s="102"/>
      <c r="C4" s="105" t="s">
        <v>24</v>
      </c>
      <c r="D4" s="106"/>
      <c r="E4" s="106"/>
      <c r="F4" s="106"/>
      <c r="G4" s="106"/>
      <c r="H4" s="106"/>
      <c r="I4" s="120" t="s">
        <v>21</v>
      </c>
      <c r="J4" s="121"/>
      <c r="K4" s="23"/>
    </row>
    <row r="5" spans="1:13" ht="15.75" customHeight="1" thickBot="1" x14ac:dyDescent="0.25">
      <c r="A5" s="103"/>
      <c r="B5" s="104"/>
      <c r="C5" s="107"/>
      <c r="D5" s="108"/>
      <c r="E5" s="108"/>
      <c r="F5" s="108"/>
      <c r="G5" s="108"/>
      <c r="H5" s="108"/>
      <c r="I5" s="122"/>
      <c r="J5" s="123"/>
      <c r="K5" s="19"/>
    </row>
    <row r="6" spans="1:13" ht="13.5" thickBot="1" x14ac:dyDescent="0.25">
      <c r="A6" s="18"/>
      <c r="B6" s="17"/>
      <c r="C6" s="16"/>
      <c r="D6" s="16"/>
      <c r="E6" s="16"/>
      <c r="F6" s="16"/>
      <c r="G6" s="16"/>
      <c r="H6" s="16"/>
      <c r="I6" s="16"/>
      <c r="J6" s="15"/>
      <c r="K6" s="14"/>
    </row>
    <row r="7" spans="1:13" ht="13.5" thickBot="1" x14ac:dyDescent="0.25">
      <c r="A7" s="109" t="s">
        <v>0</v>
      </c>
      <c r="B7" s="111" t="s">
        <v>8</v>
      </c>
      <c r="C7" s="113" t="s">
        <v>7</v>
      </c>
      <c r="D7" s="113"/>
      <c r="E7" s="113"/>
      <c r="F7" s="113"/>
      <c r="G7" s="113"/>
      <c r="H7" s="113"/>
      <c r="I7" s="113"/>
      <c r="J7" s="114" t="s">
        <v>6</v>
      </c>
      <c r="K7" s="115"/>
    </row>
    <row r="8" spans="1:13" ht="13.5" thickBot="1" x14ac:dyDescent="0.25">
      <c r="A8" s="110"/>
      <c r="B8" s="112"/>
      <c r="C8" s="13">
        <v>30</v>
      </c>
      <c r="D8" s="12">
        <v>60</v>
      </c>
      <c r="E8" s="12">
        <v>90</v>
      </c>
      <c r="F8" s="12">
        <v>120</v>
      </c>
      <c r="G8" s="12">
        <v>150</v>
      </c>
      <c r="H8" s="12">
        <v>180</v>
      </c>
      <c r="I8" s="12" t="s">
        <v>11</v>
      </c>
      <c r="J8" s="11" t="s">
        <v>5</v>
      </c>
      <c r="K8" s="10" t="s">
        <v>1</v>
      </c>
    </row>
    <row r="9" spans="1:13" ht="13.5" thickBot="1" x14ac:dyDescent="0.25">
      <c r="A9" s="91"/>
      <c r="B9" s="92"/>
      <c r="C9" s="9"/>
      <c r="D9" s="9"/>
      <c r="E9" s="9"/>
      <c r="F9" s="9"/>
      <c r="G9" s="9"/>
      <c r="H9" s="9"/>
      <c r="I9" s="9"/>
      <c r="J9" s="9"/>
      <c r="K9" s="8"/>
    </row>
    <row r="10" spans="1:13" x14ac:dyDescent="0.2">
      <c r="A10" s="58" t="s">
        <v>11</v>
      </c>
      <c r="B10" s="85" t="s">
        <v>23</v>
      </c>
      <c r="C10" s="7"/>
      <c r="D10" s="7"/>
      <c r="E10" s="7"/>
      <c r="F10" s="7"/>
      <c r="G10" s="7"/>
      <c r="H10" s="7"/>
      <c r="I10" s="7"/>
      <c r="J10" s="93" t="s">
        <v>11</v>
      </c>
      <c r="K10" s="65" t="s">
        <v>11</v>
      </c>
    </row>
    <row r="11" spans="1:13" x14ac:dyDescent="0.2">
      <c r="A11" s="59"/>
      <c r="B11" s="86"/>
      <c r="C11" s="6"/>
      <c r="D11" s="6"/>
      <c r="E11" s="6"/>
      <c r="F11" s="6"/>
      <c r="G11" s="6"/>
      <c r="H11" s="6"/>
      <c r="I11" s="6"/>
      <c r="J11" s="94"/>
      <c r="K11" s="66"/>
    </row>
    <row r="12" spans="1:13" ht="13.5" thickBot="1" x14ac:dyDescent="0.25">
      <c r="A12" s="60"/>
      <c r="B12" s="87"/>
      <c r="C12" s="5">
        <v>0.5</v>
      </c>
      <c r="D12" s="5">
        <v>0.5</v>
      </c>
      <c r="E12" s="5"/>
      <c r="F12" s="5"/>
      <c r="G12" s="5"/>
      <c r="H12" s="5"/>
      <c r="I12" s="5"/>
      <c r="J12" s="95"/>
      <c r="K12" s="67"/>
    </row>
    <row r="13" spans="1:13" x14ac:dyDescent="0.2">
      <c r="A13" s="58" t="s">
        <v>4</v>
      </c>
      <c r="B13" s="85" t="s">
        <v>26</v>
      </c>
      <c r="C13" s="7">
        <f>C15*$J13</f>
        <v>0</v>
      </c>
      <c r="D13" s="7">
        <f>D15*$J13</f>
        <v>0</v>
      </c>
      <c r="E13" s="7">
        <f>E15*$J13</f>
        <v>38693.445</v>
      </c>
      <c r="F13" s="7">
        <f>F15*$J13</f>
        <v>38693.445</v>
      </c>
      <c r="G13" s="7"/>
      <c r="H13" s="7"/>
      <c r="I13" s="7"/>
      <c r="J13" s="88">
        <v>77386.89</v>
      </c>
      <c r="K13" s="65">
        <f>J13/$J$31</f>
        <v>0.12972735139980415</v>
      </c>
    </row>
    <row r="14" spans="1:13" x14ac:dyDescent="0.2">
      <c r="A14" s="59"/>
      <c r="B14" s="86"/>
      <c r="C14" s="6"/>
      <c r="D14" s="6"/>
      <c r="E14" s="6"/>
      <c r="F14" s="6"/>
      <c r="G14" s="6"/>
      <c r="H14" s="6"/>
      <c r="I14" s="6"/>
      <c r="J14" s="89"/>
      <c r="K14" s="66"/>
    </row>
    <row r="15" spans="1:13" ht="13.5" thickBot="1" x14ac:dyDescent="0.25">
      <c r="A15" s="60"/>
      <c r="B15" s="87"/>
      <c r="C15" s="5"/>
      <c r="D15" s="5"/>
      <c r="E15" s="5">
        <v>0.5</v>
      </c>
      <c r="F15" s="5">
        <v>0.5</v>
      </c>
      <c r="G15" s="5"/>
      <c r="H15" s="5"/>
      <c r="I15" s="5"/>
      <c r="J15" s="90"/>
      <c r="K15" s="67"/>
    </row>
    <row r="16" spans="1:13" ht="13.5" customHeight="1" x14ac:dyDescent="0.25">
      <c r="A16" s="58" t="s">
        <v>3</v>
      </c>
      <c r="B16" s="85" t="s">
        <v>27</v>
      </c>
      <c r="C16" s="7">
        <f>C18*$J16</f>
        <v>0</v>
      </c>
      <c r="D16" s="7">
        <f>D18*$J16</f>
        <v>0</v>
      </c>
      <c r="E16" s="7">
        <f>E18*$J16</f>
        <v>8624.68</v>
      </c>
      <c r="F16" s="7">
        <f>F18*$J16</f>
        <v>8624.68</v>
      </c>
      <c r="G16" s="7"/>
      <c r="H16" s="7"/>
      <c r="I16" s="7"/>
      <c r="J16" s="88">
        <v>17249.36</v>
      </c>
      <c r="K16" s="65">
        <f>J16/$J$31</f>
        <v>2.8915928604208357E-2</v>
      </c>
      <c r="M16" s="20"/>
    </row>
    <row r="17" spans="1:13" ht="13.5" customHeight="1" x14ac:dyDescent="0.25">
      <c r="A17" s="59"/>
      <c r="B17" s="86"/>
      <c r="C17" s="6"/>
      <c r="D17" s="6"/>
      <c r="E17" s="6"/>
      <c r="F17" s="6"/>
      <c r="G17" s="6"/>
      <c r="H17" s="6"/>
      <c r="I17" s="6"/>
      <c r="J17" s="89"/>
      <c r="K17" s="66"/>
      <c r="M17" s="20"/>
    </row>
    <row r="18" spans="1:13" ht="13.5" customHeight="1" thickBot="1" x14ac:dyDescent="0.3">
      <c r="A18" s="60"/>
      <c r="B18" s="87"/>
      <c r="C18" s="5"/>
      <c r="D18" s="5"/>
      <c r="E18" s="5">
        <v>0.5</v>
      </c>
      <c r="F18" s="5">
        <v>0.5</v>
      </c>
      <c r="G18" s="5"/>
      <c r="H18" s="5"/>
      <c r="I18" s="5"/>
      <c r="J18" s="90"/>
      <c r="K18" s="67"/>
      <c r="M18" s="20"/>
    </row>
    <row r="19" spans="1:13" x14ac:dyDescent="0.2">
      <c r="A19" s="58" t="s">
        <v>2</v>
      </c>
      <c r="B19" s="61" t="s">
        <v>28</v>
      </c>
      <c r="C19" s="7">
        <f t="shared" ref="C19:H19" si="0">C21*$J19</f>
        <v>0</v>
      </c>
      <c r="D19" s="7">
        <f t="shared" si="0"/>
        <v>0</v>
      </c>
      <c r="E19" s="7">
        <f t="shared" si="0"/>
        <v>71309.704000000012</v>
      </c>
      <c r="F19" s="7">
        <f t="shared" si="0"/>
        <v>71309.704000000012</v>
      </c>
      <c r="G19" s="7">
        <f t="shared" si="0"/>
        <v>89137.13</v>
      </c>
      <c r="H19" s="7">
        <f t="shared" si="0"/>
        <v>124791.982</v>
      </c>
      <c r="I19" s="7"/>
      <c r="J19" s="62">
        <v>356548.52</v>
      </c>
      <c r="K19" s="65">
        <f>J19/$J$31</f>
        <v>0.59769936671599155</v>
      </c>
    </row>
    <row r="20" spans="1:13" x14ac:dyDescent="0.2">
      <c r="A20" s="59"/>
      <c r="B20" s="61"/>
      <c r="C20" s="6"/>
      <c r="D20" s="6"/>
      <c r="E20" s="6"/>
      <c r="F20" s="6"/>
      <c r="G20" s="6"/>
      <c r="H20" s="6"/>
      <c r="I20" s="6"/>
      <c r="J20" s="63"/>
      <c r="K20" s="66"/>
    </row>
    <row r="21" spans="1:13" ht="13.5" thickBot="1" x14ac:dyDescent="0.25">
      <c r="A21" s="60"/>
      <c r="B21" s="61"/>
      <c r="C21" s="5"/>
      <c r="D21" s="5"/>
      <c r="E21" s="5">
        <v>0.2</v>
      </c>
      <c r="F21" s="5">
        <v>0.2</v>
      </c>
      <c r="G21" s="5">
        <v>0.25</v>
      </c>
      <c r="H21" s="5">
        <v>0.35</v>
      </c>
      <c r="I21" s="5"/>
      <c r="J21" s="64"/>
      <c r="K21" s="67"/>
    </row>
    <row r="22" spans="1:13" x14ac:dyDescent="0.2">
      <c r="A22" s="58" t="s">
        <v>13</v>
      </c>
      <c r="B22" s="61" t="s">
        <v>29</v>
      </c>
      <c r="C22" s="7">
        <f>C24*$J22</f>
        <v>0</v>
      </c>
      <c r="D22" s="7">
        <f>D24*$J22</f>
        <v>0</v>
      </c>
      <c r="E22" s="7">
        <f>E24*$J22</f>
        <v>0</v>
      </c>
      <c r="F22" s="7"/>
      <c r="G22" s="7">
        <f>G24*$J22</f>
        <v>8994.0450000000001</v>
      </c>
      <c r="H22" s="7">
        <f>H24*$J22</f>
        <v>8994.0450000000001</v>
      </c>
      <c r="I22" s="7"/>
      <c r="J22" s="62">
        <v>17988.09</v>
      </c>
      <c r="K22" s="65">
        <f>J22/$J$31</f>
        <v>3.0154297096592241E-2</v>
      </c>
    </row>
    <row r="23" spans="1:13" x14ac:dyDescent="0.2">
      <c r="A23" s="59"/>
      <c r="B23" s="61"/>
      <c r="C23" s="6"/>
      <c r="D23" s="6"/>
      <c r="E23" s="6"/>
      <c r="F23" s="6"/>
      <c r="G23" s="6"/>
      <c r="H23" s="6"/>
      <c r="I23" s="6"/>
      <c r="J23" s="63"/>
      <c r="K23" s="66"/>
    </row>
    <row r="24" spans="1:13" ht="13.5" thickBot="1" x14ac:dyDescent="0.25">
      <c r="A24" s="60"/>
      <c r="B24" s="61"/>
      <c r="C24" s="5"/>
      <c r="D24" s="5"/>
      <c r="E24" s="5"/>
      <c r="F24" s="5"/>
      <c r="G24" s="5">
        <v>0.5</v>
      </c>
      <c r="H24" s="5">
        <v>0.5</v>
      </c>
      <c r="I24" s="5"/>
      <c r="J24" s="64"/>
      <c r="K24" s="67"/>
    </row>
    <row r="25" spans="1:13" x14ac:dyDescent="0.2">
      <c r="A25" s="58" t="s">
        <v>14</v>
      </c>
      <c r="B25" s="61" t="s">
        <v>30</v>
      </c>
      <c r="C25" s="7">
        <f t="shared" ref="C25:H25" si="1">C27*$J25</f>
        <v>0</v>
      </c>
      <c r="D25" s="7">
        <f t="shared" si="1"/>
        <v>0</v>
      </c>
      <c r="E25" s="7">
        <f t="shared" si="1"/>
        <v>0</v>
      </c>
      <c r="F25" s="7">
        <f t="shared" si="1"/>
        <v>25980.517500000002</v>
      </c>
      <c r="G25" s="7">
        <f t="shared" si="1"/>
        <v>25980.517500000002</v>
      </c>
      <c r="H25" s="7">
        <f t="shared" si="1"/>
        <v>51961.035000000003</v>
      </c>
      <c r="I25" s="7"/>
      <c r="J25" s="62">
        <v>103922.07</v>
      </c>
      <c r="K25" s="65">
        <f>J25/$J$31</f>
        <v>0.17420954496407653</v>
      </c>
    </row>
    <row r="26" spans="1:13" x14ac:dyDescent="0.2">
      <c r="A26" s="59"/>
      <c r="B26" s="61"/>
      <c r="C26" s="6"/>
      <c r="D26" s="6"/>
      <c r="E26" s="6"/>
      <c r="F26" s="6"/>
      <c r="G26" s="6"/>
      <c r="H26" s="6"/>
      <c r="I26" s="6"/>
      <c r="J26" s="63"/>
      <c r="K26" s="66"/>
    </row>
    <row r="27" spans="1:13" ht="13.5" thickBot="1" x14ac:dyDescent="0.25">
      <c r="A27" s="60"/>
      <c r="B27" s="61"/>
      <c r="C27" s="5"/>
      <c r="D27" s="5"/>
      <c r="E27" s="5"/>
      <c r="F27" s="5">
        <v>0.25</v>
      </c>
      <c r="G27" s="5">
        <v>0.25</v>
      </c>
      <c r="H27" s="5">
        <v>0.5</v>
      </c>
      <c r="I27" s="5"/>
      <c r="J27" s="64"/>
      <c r="K27" s="67"/>
    </row>
    <row r="28" spans="1:13" x14ac:dyDescent="0.2">
      <c r="A28" s="58" t="s">
        <v>15</v>
      </c>
      <c r="B28" s="61" t="s">
        <v>31</v>
      </c>
      <c r="C28" s="7">
        <f t="shared" ref="C28:H28" si="2">C30*$J28</f>
        <v>0</v>
      </c>
      <c r="D28" s="7">
        <f t="shared" si="2"/>
        <v>0</v>
      </c>
      <c r="E28" s="7">
        <f t="shared" si="2"/>
        <v>0</v>
      </c>
      <c r="F28" s="7">
        <f t="shared" si="2"/>
        <v>5859.9875000000002</v>
      </c>
      <c r="G28" s="7">
        <f t="shared" si="2"/>
        <v>5859.9875000000002</v>
      </c>
      <c r="H28" s="7">
        <f t="shared" si="2"/>
        <v>11719.975</v>
      </c>
      <c r="I28" s="7"/>
      <c r="J28" s="62">
        <v>23439.95</v>
      </c>
      <c r="K28" s="65">
        <f>J28/$J$31</f>
        <v>3.9293511219327192E-2</v>
      </c>
    </row>
    <row r="29" spans="1:13" x14ac:dyDescent="0.2">
      <c r="A29" s="59"/>
      <c r="B29" s="61"/>
      <c r="C29" s="6"/>
      <c r="D29" s="6"/>
      <c r="E29" s="6"/>
      <c r="F29" s="6"/>
      <c r="G29" s="6"/>
      <c r="H29" s="6"/>
      <c r="I29" s="6"/>
      <c r="J29" s="63"/>
      <c r="K29" s="66"/>
    </row>
    <row r="30" spans="1:13" ht="13.5" thickBot="1" x14ac:dyDescent="0.25">
      <c r="A30" s="60"/>
      <c r="B30" s="61"/>
      <c r="C30" s="5"/>
      <c r="D30" s="5"/>
      <c r="E30" s="5"/>
      <c r="F30" s="5">
        <v>0.25</v>
      </c>
      <c r="G30" s="5">
        <v>0.25</v>
      </c>
      <c r="H30" s="5">
        <v>0.5</v>
      </c>
      <c r="I30" s="5"/>
      <c r="J30" s="64"/>
      <c r="K30" s="67"/>
    </row>
    <row r="31" spans="1:13" ht="16.5" customHeight="1" thickBot="1" x14ac:dyDescent="0.25">
      <c r="A31" s="80" t="s">
        <v>16</v>
      </c>
      <c r="B31" s="81"/>
      <c r="C31" s="81"/>
      <c r="D31" s="81"/>
      <c r="E31" s="81"/>
      <c r="F31" s="81"/>
      <c r="G31" s="81"/>
      <c r="H31" s="81"/>
      <c r="I31" s="82"/>
      <c r="J31" s="83">
        <f>SUM(J13:J30)</f>
        <v>596534.88</v>
      </c>
      <c r="K31" s="84"/>
    </row>
    <row r="32" spans="1:13" x14ac:dyDescent="0.2">
      <c r="A32" s="68" t="s">
        <v>19</v>
      </c>
      <c r="B32" s="69"/>
      <c r="C32" s="24">
        <v>0</v>
      </c>
      <c r="D32" s="24">
        <v>0</v>
      </c>
      <c r="E32" s="24">
        <v>0.1988</v>
      </c>
      <c r="F32" s="24">
        <v>0.25219999999999998</v>
      </c>
      <c r="G32" s="24">
        <v>0.21790000000000001</v>
      </c>
      <c r="H32" s="24">
        <v>0.33110000000000001</v>
      </c>
      <c r="I32" s="25"/>
      <c r="J32" s="26"/>
      <c r="K32" s="4"/>
    </row>
    <row r="33" spans="1:12" x14ac:dyDescent="0.2">
      <c r="A33" s="70" t="s">
        <v>20</v>
      </c>
      <c r="B33" s="71"/>
      <c r="C33" s="27">
        <f>C32</f>
        <v>0</v>
      </c>
      <c r="D33" s="27">
        <f>C33+D32</f>
        <v>0</v>
      </c>
      <c r="E33" s="27">
        <v>0.1988</v>
      </c>
      <c r="F33" s="27">
        <f t="shared" ref="F33:H33" si="3">E33+F32</f>
        <v>0.45099999999999996</v>
      </c>
      <c r="G33" s="27">
        <f t="shared" si="3"/>
        <v>0.66889999999999994</v>
      </c>
      <c r="H33" s="27">
        <f t="shared" si="3"/>
        <v>1</v>
      </c>
      <c r="I33" s="28"/>
      <c r="J33" s="29"/>
      <c r="K33" s="30"/>
    </row>
    <row r="34" spans="1:12" x14ac:dyDescent="0.2">
      <c r="A34" s="70" t="s">
        <v>17</v>
      </c>
      <c r="B34" s="71"/>
      <c r="C34" s="31">
        <v>0</v>
      </c>
      <c r="D34" s="31">
        <v>0</v>
      </c>
      <c r="E34" s="31">
        <f>E13+E16+E19</f>
        <v>118627.82900000001</v>
      </c>
      <c r="F34" s="31">
        <f>F28+F25+F19+F16+F13</f>
        <v>150468.33400000003</v>
      </c>
      <c r="G34" s="31">
        <f>G28+G25+G22+G19</f>
        <v>129971.68000000001</v>
      </c>
      <c r="H34" s="31">
        <f>H28+H25+H22+H19</f>
        <v>197467.03700000001</v>
      </c>
      <c r="I34" s="32"/>
      <c r="J34" s="29"/>
      <c r="K34" s="30"/>
    </row>
    <row r="35" spans="1:12" ht="13.5" thickBot="1" x14ac:dyDescent="0.25">
      <c r="A35" s="72" t="s">
        <v>18</v>
      </c>
      <c r="B35" s="73"/>
      <c r="C35" s="3">
        <f>C34</f>
        <v>0</v>
      </c>
      <c r="D35" s="3">
        <f t="shared" ref="D35" si="4">C35+D34</f>
        <v>0</v>
      </c>
      <c r="E35" s="3">
        <f>D35+E34</f>
        <v>118627.82900000001</v>
      </c>
      <c r="F35" s="3">
        <f t="shared" ref="F35" si="5">E35+F34</f>
        <v>269096.16300000006</v>
      </c>
      <c r="G35" s="3">
        <f t="shared" ref="G35" si="6">F35+G34</f>
        <v>399067.84300000005</v>
      </c>
      <c r="H35" s="3">
        <f t="shared" ref="H35" si="7">G35+H34</f>
        <v>596534.88000000012</v>
      </c>
      <c r="I35" s="33"/>
      <c r="J35" s="34"/>
      <c r="K35" s="35"/>
    </row>
    <row r="36" spans="1:12" ht="7.5" customHeight="1" thickBot="1" x14ac:dyDescent="0.25">
      <c r="A36" s="36"/>
      <c r="B36" s="37"/>
      <c r="C36" s="2"/>
      <c r="D36" s="2"/>
      <c r="E36" s="2"/>
      <c r="F36" s="2"/>
      <c r="G36" s="2"/>
      <c r="H36" s="42"/>
      <c r="I36" s="42"/>
      <c r="J36" s="43"/>
      <c r="K36" s="44"/>
    </row>
    <row r="37" spans="1:12" ht="18.75" customHeight="1" x14ac:dyDescent="0.2">
      <c r="A37" s="74"/>
      <c r="B37" s="75"/>
      <c r="C37" s="46"/>
      <c r="D37" s="47"/>
      <c r="E37" s="47"/>
      <c r="F37" s="47"/>
      <c r="G37" s="38"/>
      <c r="H37" s="46"/>
      <c r="I37" s="47"/>
      <c r="J37" s="47"/>
      <c r="K37" s="54"/>
      <c r="L37" s="39"/>
    </row>
    <row r="38" spans="1:12" ht="15" customHeight="1" x14ac:dyDescent="0.2">
      <c r="A38" s="76"/>
      <c r="B38" s="77"/>
      <c r="C38" s="48" t="s">
        <v>32</v>
      </c>
      <c r="D38" s="49"/>
      <c r="E38" s="49"/>
      <c r="F38" s="49"/>
      <c r="G38" s="39"/>
      <c r="H38" s="48" t="s">
        <v>32</v>
      </c>
      <c r="I38" s="49"/>
      <c r="J38" s="49"/>
      <c r="K38" s="55"/>
      <c r="L38" s="39"/>
    </row>
    <row r="39" spans="1:12" ht="15" customHeight="1" x14ac:dyDescent="0.2">
      <c r="A39" s="76"/>
      <c r="B39" s="77"/>
      <c r="C39" s="50" t="s">
        <v>33</v>
      </c>
      <c r="D39" s="51"/>
      <c r="E39" s="51"/>
      <c r="F39" s="51"/>
      <c r="G39" s="40"/>
      <c r="H39" s="50" t="s">
        <v>12</v>
      </c>
      <c r="I39" s="51"/>
      <c r="J39" s="51"/>
      <c r="K39" s="56"/>
      <c r="L39" s="40"/>
    </row>
    <row r="40" spans="1:12" ht="15.75" customHeight="1" thickBot="1" x14ac:dyDescent="0.25">
      <c r="A40" s="78"/>
      <c r="B40" s="79"/>
      <c r="C40" s="52" t="s">
        <v>34</v>
      </c>
      <c r="D40" s="53"/>
      <c r="E40" s="53"/>
      <c r="F40" s="53"/>
      <c r="G40" s="41"/>
      <c r="H40" s="52" t="s">
        <v>35</v>
      </c>
      <c r="I40" s="53"/>
      <c r="J40" s="53"/>
      <c r="K40" s="57"/>
      <c r="L40" s="45"/>
    </row>
  </sheetData>
  <mergeCells count="55">
    <mergeCell ref="A1:K1"/>
    <mergeCell ref="A2:B5"/>
    <mergeCell ref="C4:H5"/>
    <mergeCell ref="A7:A8"/>
    <mergeCell ref="B7:B8"/>
    <mergeCell ref="C7:I7"/>
    <mergeCell ref="J7:K7"/>
    <mergeCell ref="I2:J3"/>
    <mergeCell ref="I4:J5"/>
    <mergeCell ref="C2:H3"/>
    <mergeCell ref="A13:A15"/>
    <mergeCell ref="B13:B15"/>
    <mergeCell ref="J13:J15"/>
    <mergeCell ref="K13:K15"/>
    <mergeCell ref="A9:B9"/>
    <mergeCell ref="A10:A12"/>
    <mergeCell ref="B10:B12"/>
    <mergeCell ref="J10:J12"/>
    <mergeCell ref="K10:K12"/>
    <mergeCell ref="A16:A18"/>
    <mergeCell ref="B16:B18"/>
    <mergeCell ref="J16:J18"/>
    <mergeCell ref="K16:K18"/>
    <mergeCell ref="A19:A21"/>
    <mergeCell ref="B19:B21"/>
    <mergeCell ref="J19:J21"/>
    <mergeCell ref="K19:K21"/>
    <mergeCell ref="A33:B33"/>
    <mergeCell ref="A34:B34"/>
    <mergeCell ref="A35:B35"/>
    <mergeCell ref="A37:B37"/>
    <mergeCell ref="A38:B40"/>
    <mergeCell ref="A22:A24"/>
    <mergeCell ref="B22:B24"/>
    <mergeCell ref="J22:J24"/>
    <mergeCell ref="K22:K24"/>
    <mergeCell ref="A32:B32"/>
    <mergeCell ref="K25:K27"/>
    <mergeCell ref="A25:A27"/>
    <mergeCell ref="B25:B27"/>
    <mergeCell ref="J25:J27"/>
    <mergeCell ref="A31:I31"/>
    <mergeCell ref="J31:K31"/>
    <mergeCell ref="A28:A30"/>
    <mergeCell ref="B28:B30"/>
    <mergeCell ref="J28:J30"/>
    <mergeCell ref="K28:K30"/>
    <mergeCell ref="C37:F37"/>
    <mergeCell ref="C38:F38"/>
    <mergeCell ref="C39:F39"/>
    <mergeCell ref="C40:F40"/>
    <mergeCell ref="H37:K37"/>
    <mergeCell ref="H38:K38"/>
    <mergeCell ref="H39:K39"/>
    <mergeCell ref="H40:K40"/>
  </mergeCells>
  <pageMargins left="0.31496062992125984" right="0.31496062992125984" top="0.59055118110236227" bottom="0.59055118110236227" header="0.31496062992125984" footer="0.31496062992125984"/>
  <pageSetup paperSize="9" scale="80" fitToHeight="0" orientation="landscape" horizontalDpi="4294967293" verticalDpi="0" r:id="rId1"/>
  <headerFooter>
    <oddFooter>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CRONOGRAMA-R02</vt:lpstr>
      <vt:lpstr>'CRONOGRAMA-R02'!Area_de_impressao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Engenharia</cp:lastModifiedBy>
  <cp:lastPrinted>2020-03-18T13:12:55Z</cp:lastPrinted>
  <dcterms:created xsi:type="dcterms:W3CDTF">2015-09-16T17:33:27Z</dcterms:created>
  <dcterms:modified xsi:type="dcterms:W3CDTF">2020-07-09T17:13:07Z</dcterms:modified>
</cp:coreProperties>
</file>